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480" windowHeight="11640" activeTab="1"/>
  </bookViews>
  <sheets>
    <sheet name="Start Page - Table 1" sheetId="1" r:id="rId1"/>
    <sheet name="Month 1 - Table 1" sheetId="2" r:id="rId2"/>
    <sheet name="Month 2 - Table 1" sheetId="3" r:id="rId3"/>
    <sheet name="Month 3 - Table 1" sheetId="4" r:id="rId4"/>
    <sheet name="Month 4 - Table 1" sheetId="5" r:id="rId5"/>
  </sheets>
  <definedNames>
    <definedName name="_xlnm.Print_Area" localSheetId="1">'Month 1 - Table 1'!$A$1:$I$21</definedName>
    <definedName name="_xlnm.Print_Area" localSheetId="2">'Month 2 - Table 1'!$A$1:$I$21</definedName>
    <definedName name="_xlnm.Print_Area" localSheetId="3">'Month 3 - Table 1'!$A$1:$I$21</definedName>
    <definedName name="_xlnm.Print_Area" localSheetId="4">'Month 4 - Table 1'!$A$1:$I$21</definedName>
  </definedNames>
  <calcPr fullCalcOnLoad="1"/>
</workbook>
</file>

<file path=xl/sharedStrings.xml><?xml version="1.0" encoding="utf-8"?>
<sst xmlns="http://schemas.openxmlformats.org/spreadsheetml/2006/main" count="86" uniqueCount="22">
  <si>
    <t>Implementation of the 5/3/1 Strength Program</t>
  </si>
  <si>
    <t>Start here:</t>
  </si>
  <si>
    <t>Enter your 1RM Back Squat:</t>
  </si>
  <si>
    <t>Enter your 1RM Deadlift:</t>
  </si>
  <si>
    <t>Enter your 1RM Bench Press:</t>
  </si>
  <si>
    <t>Enter your 1RM Shoulder Press:</t>
  </si>
  <si>
    <t>65% x 5 reps</t>
  </si>
  <si>
    <t>70% x 3 reps</t>
  </si>
  <si>
    <t>75% x 5 reps</t>
  </si>
  <si>
    <t>40% x 5 reps</t>
  </si>
  <si>
    <t>80% x 3 reps</t>
  </si>
  <si>
    <t>85% x 3 reps</t>
  </si>
  <si>
    <t>50% x 5 reps</t>
  </si>
  <si>
    <t>85% x 5 or more reps</t>
  </si>
  <si>
    <t>90% x 3 or more reps</t>
  </si>
  <si>
    <t>95% x 1 or more reps</t>
  </si>
  <si>
    <t>60% x 5 reps only</t>
  </si>
  <si>
    <t>Squat</t>
  </si>
  <si>
    <t>Deadlift</t>
  </si>
  <si>
    <t>Bench Press</t>
  </si>
  <si>
    <t>Shoulder Press</t>
  </si>
  <si>
    <t>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</si>
</sst>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24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8"/>
      <color indexed="9"/>
      <name val="Helvetica Neue"/>
      <family val="0"/>
    </font>
    <font>
      <b/>
      <i/>
      <sz val="12"/>
      <color indexed="9"/>
      <name val="Helvetica Neue"/>
      <family val="0"/>
    </font>
    <font>
      <sz val="10"/>
      <color indexed="8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8"/>
      <name val="Helvetica Neue"/>
      <family val="0"/>
    </font>
  </fonts>
  <fills count="22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6" borderId="1" applyNumberFormat="0" applyAlignment="0" applyProtection="0"/>
    <xf numFmtId="0" fontId="17" fillId="0" borderId="6" applyNumberFormat="0" applyFill="0" applyAlignment="0" applyProtection="0"/>
    <xf numFmtId="0" fontId="13" fillId="17" borderId="0" applyNumberFormat="0" applyBorder="0" applyAlignment="0" applyProtection="0"/>
    <xf numFmtId="0" fontId="0" fillId="18" borderId="7" applyNumberFormat="0" applyFont="0" applyAlignment="0" applyProtection="0"/>
    <xf numFmtId="0" fontId="15" fillId="2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0" borderId="10" xfId="0" applyNumberFormat="1" applyFont="1" applyBorder="1" applyAlignment="1">
      <alignment horizontal="center" vertical="top"/>
    </xf>
    <xf numFmtId="0" fontId="3" fillId="19" borderId="10" xfId="0" applyNumberFormat="1" applyFont="1" applyFill="1" applyBorder="1" applyAlignment="1">
      <alignment horizontal="center" vertical="top"/>
    </xf>
    <xf numFmtId="0" fontId="3" fillId="19" borderId="10" xfId="0" applyNumberFormat="1" applyFont="1" applyFill="1" applyBorder="1" applyAlignment="1">
      <alignment horizontal="left" vertical="top" wrapText="1"/>
    </xf>
    <xf numFmtId="0" fontId="1" fillId="19" borderId="10" xfId="0" applyNumberFormat="1" applyFont="1" applyFill="1" applyBorder="1" applyAlignment="1">
      <alignment vertical="top"/>
    </xf>
    <xf numFmtId="0" fontId="4" fillId="19" borderId="10" xfId="0" applyNumberFormat="1" applyFont="1" applyFill="1" applyBorder="1" applyAlignment="1">
      <alignment vertical="top"/>
    </xf>
    <xf numFmtId="0" fontId="5" fillId="19" borderId="10" xfId="0" applyNumberFormat="1" applyFont="1" applyFill="1" applyBorder="1" applyAlignment="1">
      <alignment horizontal="left" vertical="top" wrapText="1"/>
    </xf>
    <xf numFmtId="0" fontId="6" fillId="13" borderId="10" xfId="0" applyNumberFormat="1" applyFont="1" applyFill="1" applyBorder="1" applyAlignment="1">
      <alignment vertical="top"/>
    </xf>
    <xf numFmtId="0" fontId="1" fillId="20" borderId="10" xfId="0" applyNumberFormat="1" applyFont="1" applyFill="1" applyBorder="1" applyAlignment="1">
      <alignment vertical="top"/>
    </xf>
    <xf numFmtId="0" fontId="1" fillId="3" borderId="10" xfId="0" applyNumberFormat="1" applyFont="1" applyFill="1" applyBorder="1" applyAlignment="1">
      <alignment vertical="top"/>
    </xf>
    <xf numFmtId="0" fontId="1" fillId="9" borderId="10" xfId="0" applyNumberFormat="1" applyFont="1" applyFill="1" applyBorder="1" applyAlignment="1">
      <alignment vertical="top"/>
    </xf>
    <xf numFmtId="0" fontId="3" fillId="2" borderId="10" xfId="0" applyNumberFormat="1" applyFont="1" applyFill="1" applyBorder="1" applyAlignment="1">
      <alignment horizontal="center" vertical="top" wrapText="1"/>
    </xf>
    <xf numFmtId="0" fontId="3" fillId="2" borderId="10" xfId="0" applyNumberFormat="1" applyFont="1" applyFill="1" applyBorder="1" applyAlignment="1">
      <alignment horizontal="left" vertical="top" wrapText="1"/>
    </xf>
    <xf numFmtId="0" fontId="5" fillId="19" borderId="10" xfId="0" applyNumberFormat="1" applyFont="1" applyFill="1" applyBorder="1" applyAlignment="1">
      <alignment vertical="top"/>
    </xf>
    <xf numFmtId="0" fontId="6" fillId="19" borderId="10" xfId="0" applyNumberFormat="1" applyFont="1" applyFill="1" applyBorder="1" applyAlignment="1">
      <alignment vertical="top"/>
    </xf>
    <xf numFmtId="0" fontId="3" fillId="4" borderId="10" xfId="0" applyNumberFormat="1" applyFont="1" applyFill="1" applyBorder="1" applyAlignment="1">
      <alignment horizontal="left" vertical="top" wrapText="1"/>
    </xf>
    <xf numFmtId="0" fontId="3" fillId="21" borderId="10" xfId="0" applyNumberFormat="1" applyFont="1" applyFill="1" applyBorder="1" applyAlignment="1">
      <alignment horizontal="left" vertical="top" wrapText="1"/>
    </xf>
    <xf numFmtId="0" fontId="3" fillId="3" borderId="10" xfId="0" applyNumberFormat="1" applyFont="1" applyFill="1" applyBorder="1" applyAlignment="1">
      <alignment horizontal="left" vertical="top" wrapText="1"/>
    </xf>
    <xf numFmtId="0" fontId="3" fillId="9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DCDCD"/>
      <rgbColor rgb="00FFFFFF"/>
      <rgbColor rgb="00A3D979"/>
      <rgbColor rgb="00E6F37D"/>
      <rgbColor rgb="00FED198"/>
      <rgbColor rgb="0084DDFD"/>
      <rgbColor rgb="00E6E6E6"/>
      <rgbColor rgb="00C2E5A6"/>
      <rgbColor rgb="00EFF7A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B6" sqref="B6"/>
    </sheetView>
  </sheetViews>
  <sheetFormatPr defaultColWidth="10.296875" defaultRowHeight="19.5" customHeight="1"/>
  <cols>
    <col min="1" max="1" width="28.3984375" style="1" customWidth="1"/>
    <col min="2" max="16384" width="10.19921875" style="1" customWidth="1"/>
  </cols>
  <sheetData>
    <row r="1" spans="1:5" ht="206.25" customHeight="1">
      <c r="A1" s="2"/>
      <c r="B1" s="3"/>
      <c r="C1" s="3"/>
      <c r="D1" s="3"/>
      <c r="E1" s="3"/>
    </row>
    <row r="2" spans="1:5" ht="12.75">
      <c r="A2" s="4"/>
      <c r="B2" s="5"/>
      <c r="C2" s="5"/>
      <c r="D2" s="5"/>
      <c r="E2" s="5"/>
    </row>
    <row r="3" spans="1:5" ht="23.25">
      <c r="A3" s="6" t="s">
        <v>0</v>
      </c>
      <c r="B3" s="5"/>
      <c r="C3" s="5"/>
      <c r="D3" s="5"/>
      <c r="E3" s="5"/>
    </row>
    <row r="4" spans="1:5" ht="12.75">
      <c r="A4" s="4"/>
      <c r="B4" s="5"/>
      <c r="C4" s="5"/>
      <c r="D4" s="5"/>
      <c r="E4" s="5"/>
    </row>
    <row r="5" spans="1:5" ht="15">
      <c r="A5" s="7" t="s">
        <v>1</v>
      </c>
      <c r="B5" s="5"/>
      <c r="C5" s="5"/>
      <c r="D5" s="5"/>
      <c r="E5" s="5"/>
    </row>
    <row r="6" spans="1:5" ht="12.75">
      <c r="A6" s="4" t="s">
        <v>2</v>
      </c>
      <c r="B6" s="8"/>
      <c r="C6" s="5"/>
      <c r="D6" s="5"/>
      <c r="E6" s="5"/>
    </row>
    <row r="7" spans="1:5" ht="12.75">
      <c r="A7" s="4" t="s">
        <v>3</v>
      </c>
      <c r="B7" s="9"/>
      <c r="C7" s="5"/>
      <c r="D7" s="5"/>
      <c r="E7" s="5"/>
    </row>
    <row r="8" spans="1:5" ht="12.75">
      <c r="A8" s="4" t="s">
        <v>4</v>
      </c>
      <c r="B8" s="10"/>
      <c r="C8" s="5"/>
      <c r="D8" s="5"/>
      <c r="E8" s="5"/>
    </row>
    <row r="9" spans="1:5" ht="12.75">
      <c r="A9" s="4" t="s">
        <v>5</v>
      </c>
      <c r="B9" s="11"/>
      <c r="C9" s="5"/>
      <c r="D9" s="5"/>
      <c r="E9" s="5"/>
    </row>
    <row r="10" spans="1:5" ht="12.75">
      <c r="A10" s="4"/>
      <c r="B10" s="5"/>
      <c r="C10" s="5"/>
      <c r="D10" s="5"/>
      <c r="E10" s="5"/>
    </row>
  </sheetData>
  <sheetProtection/>
  <printOptions/>
  <pageMargins left="0.75" right="0.75" top="0.75" bottom="0.5" header="0.25" footer="0.25"/>
  <pageSetup firstPageNumber="1" useFirstPageNumber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tabSelected="1" zoomScalePageLayoutView="0" workbookViewId="0" topLeftCell="A1">
      <selection activeCell="A20" sqref="A20"/>
    </sheetView>
  </sheetViews>
  <sheetFormatPr defaultColWidth="10.296875" defaultRowHeight="19.5" customHeight="1"/>
  <cols>
    <col min="1" max="1" width="12.19921875" style="1" customWidth="1"/>
    <col min="2" max="7" width="14.59765625" style="1" customWidth="1"/>
    <col min="8" max="8" width="12.3984375" style="1" customWidth="1"/>
    <col min="9" max="9" width="10.19921875" style="1" customWidth="1"/>
    <col min="10" max="10" width="21.19921875" style="1" customWidth="1"/>
    <col min="11" max="16384" width="10.19921875" style="1" customWidth="1"/>
  </cols>
  <sheetData>
    <row r="1" spans="1:16" ht="12.75">
      <c r="A1" s="12"/>
      <c r="B1" s="12"/>
      <c r="C1" s="12" t="s">
        <v>21</v>
      </c>
      <c r="D1" s="12"/>
      <c r="E1" s="12" t="s">
        <v>21</v>
      </c>
      <c r="F1" s="12"/>
      <c r="G1" s="12" t="s">
        <v>21</v>
      </c>
      <c r="H1" s="12"/>
      <c r="I1" s="12" t="s">
        <v>21</v>
      </c>
      <c r="J1" s="12"/>
      <c r="K1" s="12"/>
      <c r="L1" s="12"/>
      <c r="M1" s="12"/>
      <c r="N1" s="12"/>
      <c r="O1" s="12"/>
      <c r="P1" s="12"/>
    </row>
    <row r="2" spans="1:16" ht="15">
      <c r="A2" s="13"/>
      <c r="B2" s="5"/>
      <c r="C2" s="5"/>
      <c r="D2" s="5"/>
      <c r="E2" s="5"/>
      <c r="F2" s="5"/>
      <c r="G2" s="5"/>
      <c r="H2" s="5"/>
      <c r="I2" s="5"/>
      <c r="J2" s="14"/>
      <c r="K2" s="5"/>
      <c r="L2" s="5"/>
      <c r="M2" s="5"/>
      <c r="N2" s="5"/>
      <c r="O2" s="5"/>
      <c r="P2" s="5"/>
    </row>
    <row r="3" spans="1:16" ht="12.75">
      <c r="A3" s="13"/>
      <c r="B3" s="5" t="s">
        <v>6</v>
      </c>
      <c r="C3" s="5"/>
      <c r="D3" s="5" t="s">
        <v>7</v>
      </c>
      <c r="E3" s="5"/>
      <c r="F3" s="5" t="s">
        <v>8</v>
      </c>
      <c r="G3" s="5"/>
      <c r="H3" s="5" t="s">
        <v>9</v>
      </c>
      <c r="I3" s="5"/>
      <c r="J3" s="5"/>
      <c r="K3" s="15"/>
      <c r="L3" s="5"/>
      <c r="M3" s="5"/>
      <c r="N3" s="5"/>
      <c r="O3" s="5"/>
      <c r="P3" s="5"/>
    </row>
    <row r="4" spans="1:16" ht="12.75">
      <c r="A4" s="13"/>
      <c r="B4" s="5" t="s">
        <v>8</v>
      </c>
      <c r="C4" s="5"/>
      <c r="D4" s="5" t="s">
        <v>10</v>
      </c>
      <c r="E4" s="5"/>
      <c r="F4" s="5" t="s">
        <v>11</v>
      </c>
      <c r="G4" s="5"/>
      <c r="H4" s="5" t="s">
        <v>12</v>
      </c>
      <c r="I4" s="5"/>
      <c r="J4" s="5"/>
      <c r="K4" s="5"/>
      <c r="L4" s="5"/>
      <c r="M4" s="5"/>
      <c r="N4" s="5"/>
      <c r="O4" s="5"/>
      <c r="P4" s="5"/>
    </row>
    <row r="5" spans="1:16" ht="12.75">
      <c r="A5" s="13"/>
      <c r="B5" s="5" t="s">
        <v>13</v>
      </c>
      <c r="C5" s="5"/>
      <c r="D5" s="5" t="s">
        <v>14</v>
      </c>
      <c r="E5" s="5"/>
      <c r="F5" s="5" t="s">
        <v>15</v>
      </c>
      <c r="G5" s="5"/>
      <c r="H5" s="5" t="s">
        <v>16</v>
      </c>
      <c r="I5" s="5"/>
      <c r="J5" s="5"/>
      <c r="K5" s="5"/>
      <c r="L5" s="5"/>
      <c r="M5" s="5"/>
      <c r="N5" s="5"/>
      <c r="O5" s="5"/>
      <c r="P5" s="5"/>
    </row>
    <row r="6" spans="1:16" ht="12.75">
      <c r="A6" s="1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13" t="s">
        <v>17</v>
      </c>
      <c r="B7" s="5">
        <f>CEILING($A$8*0.65,5)</f>
        <v>0</v>
      </c>
      <c r="C7" s="5"/>
      <c r="D7" s="5">
        <f>CEILING($A$8*0.7,5)</f>
        <v>0</v>
      </c>
      <c r="E7" s="5"/>
      <c r="F7" s="5">
        <f>CEILING($A$8*0.75,5)</f>
        <v>0</v>
      </c>
      <c r="G7" s="5"/>
      <c r="H7" s="5">
        <f>CEILING($A$8*0.4,5)</f>
        <v>0</v>
      </c>
      <c r="I7" s="5"/>
      <c r="J7" s="5"/>
      <c r="K7" s="5"/>
      <c r="L7" s="5"/>
      <c r="M7" s="5"/>
      <c r="N7" s="5"/>
      <c r="O7" s="5"/>
      <c r="P7" s="5"/>
    </row>
    <row r="8" spans="1:16" ht="12.75">
      <c r="A8" s="16">
        <f>('Start Page - Table 1'!B6*0.9)</f>
        <v>0</v>
      </c>
      <c r="B8" s="5">
        <f>CEILING($A$8*0.75,5)</f>
        <v>0</v>
      </c>
      <c r="C8" s="5"/>
      <c r="D8" s="5">
        <f>CEILING($A$8*0.8,5)</f>
        <v>0</v>
      </c>
      <c r="E8" s="5"/>
      <c r="F8" s="5">
        <f>CEILING($A$8*0.85,5)</f>
        <v>0</v>
      </c>
      <c r="G8" s="5"/>
      <c r="H8" s="5">
        <f>CEILING($A$8*0.5,5)</f>
        <v>0</v>
      </c>
      <c r="I8" s="5"/>
      <c r="J8" s="5"/>
      <c r="K8" s="5"/>
      <c r="L8" s="5"/>
      <c r="M8" s="5"/>
      <c r="N8" s="5"/>
      <c r="O8" s="5"/>
      <c r="P8" s="5"/>
    </row>
    <row r="9" spans="1:16" ht="12.75">
      <c r="A9" s="13"/>
      <c r="B9" s="5">
        <f>CEILING($A$8*0.85,5)</f>
        <v>0</v>
      </c>
      <c r="C9" s="5"/>
      <c r="D9" s="5">
        <f>CEILING($A$8*0.9,5)</f>
        <v>0</v>
      </c>
      <c r="E9" s="5"/>
      <c r="F9" s="5">
        <f>CEILING($A$8*0.95,5)</f>
        <v>0</v>
      </c>
      <c r="G9" s="5"/>
      <c r="H9" s="5">
        <f>CEILING($A$8*0.6,5)</f>
        <v>0</v>
      </c>
      <c r="I9" s="5"/>
      <c r="J9" s="5"/>
      <c r="K9" s="5"/>
      <c r="L9" s="5"/>
      <c r="M9" s="5"/>
      <c r="N9" s="5"/>
      <c r="O9" s="5"/>
      <c r="P9" s="5"/>
    </row>
    <row r="10" spans="1:16" ht="12.75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2.75">
      <c r="A11" s="13" t="s">
        <v>18</v>
      </c>
      <c r="B11" s="5">
        <f>CEILING(A12*0.65,5)</f>
        <v>0</v>
      </c>
      <c r="C11" s="5"/>
      <c r="D11" s="5">
        <f>CEILING(A12*0.7,5)</f>
        <v>0</v>
      </c>
      <c r="E11" s="5"/>
      <c r="F11" s="5">
        <f>CEILING(A12*0.75,5)</f>
        <v>0</v>
      </c>
      <c r="G11" s="5"/>
      <c r="H11" s="5">
        <f>CEILING(A12*0.4,5)</f>
        <v>0</v>
      </c>
      <c r="I11" s="5"/>
      <c r="J11" s="5"/>
      <c r="K11" s="5"/>
      <c r="L11" s="5"/>
      <c r="M11" s="5"/>
      <c r="N11" s="5"/>
      <c r="O11" s="5"/>
      <c r="P11" s="5"/>
    </row>
    <row r="12" spans="1:16" ht="12.75">
      <c r="A12" s="17">
        <f>'Start Page - Table 1'!B7*0.9</f>
        <v>0</v>
      </c>
      <c r="B12" s="5">
        <f>CEILING(A12*0.75,5)</f>
        <v>0</v>
      </c>
      <c r="C12" s="5"/>
      <c r="D12" s="5">
        <f>CEILING(A12*0.8,5)</f>
        <v>0</v>
      </c>
      <c r="E12" s="5"/>
      <c r="F12" s="5">
        <f>CEILING(A12*0.85,5)</f>
        <v>0</v>
      </c>
      <c r="G12" s="5"/>
      <c r="H12" s="5">
        <f>CEILING(A12*0.5,5)</f>
        <v>0</v>
      </c>
      <c r="I12" s="5"/>
      <c r="J12" s="5"/>
      <c r="K12" s="5"/>
      <c r="L12" s="5"/>
      <c r="M12" s="5"/>
      <c r="N12" s="5"/>
      <c r="O12" s="5"/>
      <c r="P12" s="5"/>
    </row>
    <row r="13" spans="1:16" ht="12.75">
      <c r="A13" s="13"/>
      <c r="B13" s="5">
        <f>CEILING(A12*0.85,5)</f>
        <v>0</v>
      </c>
      <c r="C13" s="5"/>
      <c r="D13" s="5">
        <f>CEILING(A12*0.9,5)</f>
        <v>0</v>
      </c>
      <c r="E13" s="5"/>
      <c r="F13" s="5">
        <f>CEILING(A12*0.95,5)</f>
        <v>0</v>
      </c>
      <c r="G13" s="5"/>
      <c r="H13" s="5">
        <f>CEILING(A12*0.6,5)</f>
        <v>0</v>
      </c>
      <c r="I13" s="5"/>
      <c r="J13" s="5"/>
      <c r="K13" s="5"/>
      <c r="L13" s="5"/>
      <c r="M13" s="5"/>
      <c r="N13" s="5"/>
      <c r="O13" s="5"/>
      <c r="P13" s="5"/>
    </row>
    <row r="14" spans="1:16" ht="12.75">
      <c r="A14" s="1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2.75">
      <c r="A15" s="13" t="s">
        <v>19</v>
      </c>
      <c r="B15" s="5">
        <f>CEILING(A16*0.65,5)</f>
        <v>0</v>
      </c>
      <c r="C15" s="5"/>
      <c r="D15" s="5">
        <f>CEILING(A16*0.7,5)</f>
        <v>0</v>
      </c>
      <c r="E15" s="5"/>
      <c r="F15" s="5">
        <f>CEILING(A16*0.75,5)</f>
        <v>0</v>
      </c>
      <c r="G15" s="5"/>
      <c r="H15" s="5">
        <f>CEILING(A16*0.4,5)</f>
        <v>0</v>
      </c>
      <c r="I15" s="5"/>
      <c r="J15" s="5"/>
      <c r="K15" s="5"/>
      <c r="L15" s="5"/>
      <c r="M15" s="5"/>
      <c r="N15" s="5"/>
      <c r="O15" s="5"/>
      <c r="P15" s="5"/>
    </row>
    <row r="16" spans="1:16" ht="12.75">
      <c r="A16" s="18">
        <f>'Start Page - Table 1'!B8*0.9</f>
        <v>0</v>
      </c>
      <c r="B16" s="5">
        <f>CEILING(A16*0.75,5)</f>
        <v>0</v>
      </c>
      <c r="C16" s="5"/>
      <c r="D16" s="5">
        <f>CEILING(A16*0.8,5)</f>
        <v>0</v>
      </c>
      <c r="E16" s="5"/>
      <c r="F16" s="5">
        <f>CEILING(A16*0.85,5)</f>
        <v>0</v>
      </c>
      <c r="G16" s="5"/>
      <c r="H16" s="5">
        <f>CEILING(A16*0.5,5)</f>
        <v>0</v>
      </c>
      <c r="I16" s="5"/>
      <c r="J16" s="5"/>
      <c r="K16" s="5"/>
      <c r="L16" s="5"/>
      <c r="M16" s="5"/>
      <c r="N16" s="5"/>
      <c r="O16" s="5"/>
      <c r="P16" s="5"/>
    </row>
    <row r="17" spans="1:16" ht="12.75">
      <c r="A17" s="13"/>
      <c r="B17" s="5">
        <f>CEILING(A16*0.85,5)</f>
        <v>0</v>
      </c>
      <c r="C17" s="5"/>
      <c r="D17" s="5">
        <f>CEILING(A16*0.9,5)</f>
        <v>0</v>
      </c>
      <c r="E17" s="5"/>
      <c r="F17" s="5">
        <f>CEILING(A16*0.95,5)</f>
        <v>0</v>
      </c>
      <c r="G17" s="5"/>
      <c r="H17" s="5">
        <f>CEILING(A16*0.6,5)</f>
        <v>0</v>
      </c>
      <c r="I17" s="5"/>
      <c r="J17" s="5"/>
      <c r="K17" s="5"/>
      <c r="L17" s="5"/>
      <c r="M17" s="5"/>
      <c r="N17" s="5"/>
      <c r="O17" s="5"/>
      <c r="P17" s="5"/>
    </row>
    <row r="18" spans="1:16" ht="12.75">
      <c r="A18" s="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25.5">
      <c r="A19" s="13" t="s">
        <v>20</v>
      </c>
      <c r="B19" s="5">
        <f>CEILING(A20*0.65,5)</f>
        <v>0</v>
      </c>
      <c r="C19" s="5"/>
      <c r="D19" s="5">
        <f>CEILING(A20*0.7,5)</f>
        <v>0</v>
      </c>
      <c r="E19" s="5"/>
      <c r="F19" s="5">
        <f>CEILING(A20*0.75,5)</f>
        <v>0</v>
      </c>
      <c r="G19" s="5"/>
      <c r="H19" s="5">
        <f>CEILING(A20*0.4,5)</f>
        <v>0</v>
      </c>
      <c r="I19" s="5"/>
      <c r="J19" s="5"/>
      <c r="K19" s="5"/>
      <c r="L19" s="5"/>
      <c r="M19" s="5"/>
      <c r="N19" s="5"/>
      <c r="O19" s="5"/>
      <c r="P19" s="5"/>
    </row>
    <row r="20" spans="1:16" ht="12.75">
      <c r="A20" s="19">
        <f>'Start Page - Table 1'!B9*0.9</f>
        <v>0</v>
      </c>
      <c r="B20" s="5">
        <f>CEILING(A20*0.75,5)</f>
        <v>0</v>
      </c>
      <c r="C20" s="5"/>
      <c r="D20" s="5">
        <f>CEILING(A20*0.8,5)</f>
        <v>0</v>
      </c>
      <c r="E20" s="5"/>
      <c r="F20" s="5">
        <f>CEILING(A20*0.85,5)</f>
        <v>0</v>
      </c>
      <c r="G20" s="5"/>
      <c r="H20" s="5">
        <f>CEILING(A20*0.5,5)</f>
        <v>0</v>
      </c>
      <c r="I20" s="5"/>
      <c r="J20" s="5"/>
      <c r="K20" s="5"/>
      <c r="L20" s="5"/>
      <c r="M20" s="5"/>
      <c r="N20" s="5"/>
      <c r="O20" s="5"/>
      <c r="P20" s="5"/>
    </row>
    <row r="21" spans="1:16" ht="12.75">
      <c r="A21" s="13"/>
      <c r="B21" s="5">
        <f>CEILING(A20*0.85,5)</f>
        <v>0</v>
      </c>
      <c r="C21" s="5"/>
      <c r="D21" s="5">
        <f>CEILING(A20*0.9,5)</f>
        <v>0</v>
      </c>
      <c r="E21" s="5"/>
      <c r="F21" s="5">
        <f>CEILING(A20*0.95,5)</f>
        <v>0</v>
      </c>
      <c r="G21" s="5"/>
      <c r="H21" s="5">
        <f>CEILING(A20*0.6,5)</f>
        <v>0</v>
      </c>
      <c r="I21" s="5"/>
      <c r="J21" s="5"/>
      <c r="K21" s="5"/>
      <c r="L21" s="5"/>
      <c r="M21" s="5"/>
      <c r="N21" s="5"/>
      <c r="O21" s="5"/>
      <c r="P21" s="5"/>
    </row>
    <row r="22" spans="1:16" ht="12.75">
      <c r="A22" s="1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2.75">
      <c r="A23" s="1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2.75">
      <c r="A24" s="1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2.75">
      <c r="A25" s="1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1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1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1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1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1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1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1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1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1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1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1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1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1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1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1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1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1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1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1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1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sheetProtection/>
  <printOptions/>
  <pageMargins left="0.75" right="0.75" top="0.75" bottom="0.5" header="0.25" footer="0.25"/>
  <pageSetup firstPageNumber="1" useFirstPageNumber="1"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zoomScalePageLayoutView="0" workbookViewId="0" topLeftCell="A1">
      <selection activeCell="A20" sqref="A20"/>
    </sheetView>
  </sheetViews>
  <sheetFormatPr defaultColWidth="10.296875" defaultRowHeight="19.5" customHeight="1"/>
  <cols>
    <col min="1" max="1" width="12.19921875" style="1" customWidth="1"/>
    <col min="2" max="7" width="14.59765625" style="1" customWidth="1"/>
    <col min="8" max="8" width="12.3984375" style="1" customWidth="1"/>
    <col min="9" max="16384" width="10.19921875" style="1" customWidth="1"/>
  </cols>
  <sheetData>
    <row r="1" spans="1:16" ht="12.75">
      <c r="A1" s="12"/>
      <c r="B1" s="12"/>
      <c r="C1" s="12" t="s">
        <v>21</v>
      </c>
      <c r="D1" s="12"/>
      <c r="E1" s="12" t="s">
        <v>21</v>
      </c>
      <c r="F1" s="12"/>
      <c r="G1" s="12" t="s">
        <v>21</v>
      </c>
      <c r="H1" s="12"/>
      <c r="I1" s="12" t="s">
        <v>21</v>
      </c>
      <c r="J1" s="12"/>
      <c r="K1" s="12"/>
      <c r="L1" s="12"/>
      <c r="M1" s="12"/>
      <c r="N1" s="12"/>
      <c r="O1" s="12"/>
      <c r="P1" s="12"/>
    </row>
    <row r="2" spans="1:16" ht="12.75">
      <c r="A2" s="1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.75">
      <c r="A3" s="13"/>
      <c r="B3" s="5" t="s">
        <v>6</v>
      </c>
      <c r="C3" s="5"/>
      <c r="D3" s="5" t="s">
        <v>7</v>
      </c>
      <c r="E3" s="5"/>
      <c r="F3" s="5" t="s">
        <v>8</v>
      </c>
      <c r="G3" s="5"/>
      <c r="H3" s="5" t="s">
        <v>9</v>
      </c>
      <c r="I3" s="5"/>
      <c r="J3" s="5"/>
      <c r="K3" s="5"/>
      <c r="L3" s="5"/>
      <c r="M3" s="5"/>
      <c r="N3" s="5"/>
      <c r="O3" s="5"/>
      <c r="P3" s="5"/>
    </row>
    <row r="4" spans="1:16" ht="12.75">
      <c r="A4" s="13"/>
      <c r="B4" s="5" t="s">
        <v>8</v>
      </c>
      <c r="C4" s="5"/>
      <c r="D4" s="5" t="s">
        <v>10</v>
      </c>
      <c r="E4" s="5"/>
      <c r="F4" s="5" t="s">
        <v>11</v>
      </c>
      <c r="G4" s="5"/>
      <c r="H4" s="5" t="s">
        <v>12</v>
      </c>
      <c r="I4" s="5"/>
      <c r="J4" s="5"/>
      <c r="K4" s="5"/>
      <c r="L4" s="5"/>
      <c r="M4" s="5"/>
      <c r="N4" s="5"/>
      <c r="O4" s="5"/>
      <c r="P4" s="5"/>
    </row>
    <row r="5" spans="1:16" ht="12.75">
      <c r="A5" s="13"/>
      <c r="B5" s="5" t="s">
        <v>13</v>
      </c>
      <c r="C5" s="5"/>
      <c r="D5" s="5" t="s">
        <v>14</v>
      </c>
      <c r="E5" s="5"/>
      <c r="F5" s="5" t="s">
        <v>15</v>
      </c>
      <c r="G5" s="5"/>
      <c r="H5" s="5" t="s">
        <v>16</v>
      </c>
      <c r="I5" s="5"/>
      <c r="J5" s="5"/>
      <c r="K5" s="5"/>
      <c r="L5" s="5"/>
      <c r="M5" s="5"/>
      <c r="N5" s="5"/>
      <c r="O5" s="5"/>
      <c r="P5" s="5"/>
    </row>
    <row r="6" spans="1:16" ht="12.75">
      <c r="A6" s="1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13" t="s">
        <v>17</v>
      </c>
      <c r="B7" s="5">
        <f>CEILING($A$8*0.65,5)</f>
        <v>10</v>
      </c>
      <c r="C7" s="5"/>
      <c r="D7" s="5">
        <f>CEILING($A$8*0.7,5)</f>
        <v>10</v>
      </c>
      <c r="E7" s="5"/>
      <c r="F7" s="5">
        <f>CEILING($A$8*0.75,5)</f>
        <v>10</v>
      </c>
      <c r="G7" s="5"/>
      <c r="H7" s="5">
        <f>CEILING($A$8*0.4,5)</f>
        <v>5</v>
      </c>
      <c r="I7" s="5"/>
      <c r="J7" s="5"/>
      <c r="K7" s="5"/>
      <c r="L7" s="5"/>
      <c r="M7" s="5"/>
      <c r="N7" s="5"/>
      <c r="O7" s="5"/>
      <c r="P7" s="5"/>
    </row>
    <row r="8" spans="1:16" ht="12.75">
      <c r="A8" s="16">
        <f>('Start Page - Table 1'!B6*0.9)+10</f>
        <v>10</v>
      </c>
      <c r="B8" s="5">
        <f>CEILING($A$8*0.75,5)</f>
        <v>10</v>
      </c>
      <c r="C8" s="5"/>
      <c r="D8" s="5">
        <f>CEILING($A$8*0.8,5)</f>
        <v>10</v>
      </c>
      <c r="E8" s="5"/>
      <c r="F8" s="5">
        <f>CEILING($A$8*0.85,5)</f>
        <v>10</v>
      </c>
      <c r="G8" s="5"/>
      <c r="H8" s="5">
        <f>CEILING($A$8*0.5,5)</f>
        <v>5</v>
      </c>
      <c r="I8" s="5"/>
      <c r="J8" s="5"/>
      <c r="K8" s="5"/>
      <c r="L8" s="5"/>
      <c r="M8" s="5"/>
      <c r="N8" s="5"/>
      <c r="O8" s="5"/>
      <c r="P8" s="5"/>
    </row>
    <row r="9" spans="1:16" ht="12.75">
      <c r="A9" s="13"/>
      <c r="B9" s="5">
        <f>CEILING($A$8*0.85,5)</f>
        <v>10</v>
      </c>
      <c r="C9" s="5"/>
      <c r="D9" s="5">
        <f>CEILING($A$8*0.9,5)</f>
        <v>10</v>
      </c>
      <c r="E9" s="5"/>
      <c r="F9" s="5">
        <f>CEILING($A$8*0.95,5)</f>
        <v>10</v>
      </c>
      <c r="G9" s="5"/>
      <c r="H9" s="5">
        <f>CEILING($A$8*0.6,5)</f>
        <v>10</v>
      </c>
      <c r="I9" s="5"/>
      <c r="J9" s="5"/>
      <c r="K9" s="5"/>
      <c r="L9" s="5"/>
      <c r="M9" s="5"/>
      <c r="N9" s="5"/>
      <c r="O9" s="5"/>
      <c r="P9" s="5"/>
    </row>
    <row r="10" spans="1:16" ht="12.75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2.75">
      <c r="A11" s="13" t="s">
        <v>18</v>
      </c>
      <c r="B11" s="5">
        <f>CEILING(A12*0.65,5)</f>
        <v>10</v>
      </c>
      <c r="C11" s="5"/>
      <c r="D11" s="5">
        <f>CEILING(A12*0.7,5)</f>
        <v>10</v>
      </c>
      <c r="E11" s="5"/>
      <c r="F11" s="5">
        <f>CEILING(A12*0.75,5)</f>
        <v>10</v>
      </c>
      <c r="G11" s="5"/>
      <c r="H11" s="5">
        <f>CEILING(A12*0.4,5)</f>
        <v>5</v>
      </c>
      <c r="I11" s="5"/>
      <c r="J11" s="5"/>
      <c r="K11" s="5"/>
      <c r="L11" s="5"/>
      <c r="M11" s="5"/>
      <c r="N11" s="5"/>
      <c r="O11" s="5"/>
      <c r="P11" s="5"/>
    </row>
    <row r="12" spans="1:16" ht="12.75">
      <c r="A12" s="17">
        <f>('Start Page - Table 1'!B7*0.9)+10</f>
        <v>10</v>
      </c>
      <c r="B12" s="5">
        <f>CEILING(A12*0.75,5)</f>
        <v>10</v>
      </c>
      <c r="C12" s="5"/>
      <c r="D12" s="5">
        <f>CEILING(A12*0.8,5)</f>
        <v>10</v>
      </c>
      <c r="E12" s="5"/>
      <c r="F12" s="5">
        <f>CEILING(A12*0.85,5)</f>
        <v>10</v>
      </c>
      <c r="G12" s="5"/>
      <c r="H12" s="5">
        <f>CEILING(A12*0.5,5)</f>
        <v>5</v>
      </c>
      <c r="I12" s="5"/>
      <c r="J12" s="5"/>
      <c r="K12" s="5"/>
      <c r="L12" s="5"/>
      <c r="M12" s="5"/>
      <c r="N12" s="5"/>
      <c r="O12" s="5"/>
      <c r="P12" s="5"/>
    </row>
    <row r="13" spans="1:16" ht="12.75">
      <c r="A13" s="13"/>
      <c r="B13" s="5">
        <f>CEILING(A12*0.85,5)</f>
        <v>10</v>
      </c>
      <c r="C13" s="5"/>
      <c r="D13" s="5">
        <f>CEILING(A12*0.9,5)</f>
        <v>10</v>
      </c>
      <c r="E13" s="5"/>
      <c r="F13" s="5">
        <f>CEILING(A12*0.95,5)</f>
        <v>10</v>
      </c>
      <c r="G13" s="5"/>
      <c r="H13" s="5">
        <f>CEILING(A12*0.6,5)</f>
        <v>10</v>
      </c>
      <c r="I13" s="5"/>
      <c r="J13" s="5"/>
      <c r="K13" s="5"/>
      <c r="L13" s="5"/>
      <c r="M13" s="5"/>
      <c r="N13" s="5"/>
      <c r="O13" s="5"/>
      <c r="P13" s="5"/>
    </row>
    <row r="14" spans="1:16" ht="12.75">
      <c r="A14" s="1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2.75">
      <c r="A15" s="13" t="s">
        <v>19</v>
      </c>
      <c r="B15" s="5">
        <f>CEILING(A16*0.65,5)</f>
        <v>5</v>
      </c>
      <c r="C15" s="5"/>
      <c r="D15" s="5">
        <f>CEILING(A16*0.7,5)</f>
        <v>5</v>
      </c>
      <c r="E15" s="5"/>
      <c r="F15" s="5">
        <f>CEILING(A16*0.75,5)</f>
        <v>5</v>
      </c>
      <c r="G15" s="5"/>
      <c r="H15" s="5">
        <f>CEILING(A16*0.4,5)</f>
        <v>5</v>
      </c>
      <c r="I15" s="5"/>
      <c r="J15" s="5"/>
      <c r="K15" s="5"/>
      <c r="L15" s="5"/>
      <c r="M15" s="5"/>
      <c r="N15" s="5"/>
      <c r="O15" s="5"/>
      <c r="P15" s="5"/>
    </row>
    <row r="16" spans="1:16" ht="12.75">
      <c r="A16" s="18">
        <f>('Start Page - Table 1'!B8*0.9)+5</f>
        <v>5</v>
      </c>
      <c r="B16" s="5">
        <f>CEILING(A16*0.75,5)</f>
        <v>5</v>
      </c>
      <c r="C16" s="5"/>
      <c r="D16" s="5">
        <f>CEILING(A16*0.8,5)</f>
        <v>5</v>
      </c>
      <c r="E16" s="5"/>
      <c r="F16" s="5">
        <f>CEILING(A16*0.85,5)</f>
        <v>5</v>
      </c>
      <c r="G16" s="5"/>
      <c r="H16" s="5">
        <f>CEILING(A16*0.5,5)</f>
        <v>5</v>
      </c>
      <c r="I16" s="5"/>
      <c r="J16" s="5"/>
      <c r="K16" s="5"/>
      <c r="L16" s="5"/>
      <c r="M16" s="5"/>
      <c r="N16" s="5"/>
      <c r="O16" s="5"/>
      <c r="P16" s="5"/>
    </row>
    <row r="17" spans="1:16" ht="12.75">
      <c r="A17" s="13"/>
      <c r="B17" s="5">
        <f>CEILING(A16*0.85,5)</f>
        <v>5</v>
      </c>
      <c r="C17" s="5"/>
      <c r="D17" s="5">
        <f>CEILING(A16*0.9,5)</f>
        <v>5</v>
      </c>
      <c r="E17" s="5"/>
      <c r="F17" s="5">
        <f>CEILING(A16*0.95,5)</f>
        <v>5</v>
      </c>
      <c r="G17" s="5"/>
      <c r="H17" s="5">
        <f>CEILING(A16*0.6,5)</f>
        <v>5</v>
      </c>
      <c r="I17" s="5"/>
      <c r="J17" s="5"/>
      <c r="K17" s="5"/>
      <c r="L17" s="5"/>
      <c r="M17" s="5"/>
      <c r="N17" s="5"/>
      <c r="O17" s="5"/>
      <c r="P17" s="5"/>
    </row>
    <row r="18" spans="1:16" ht="12.75">
      <c r="A18" s="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25.5">
      <c r="A19" s="13" t="s">
        <v>20</v>
      </c>
      <c r="B19" s="5">
        <f>CEILING(A20*0.65,5)</f>
        <v>5</v>
      </c>
      <c r="C19" s="5"/>
      <c r="D19" s="5">
        <f>CEILING(A20*0.7,5)</f>
        <v>5</v>
      </c>
      <c r="E19" s="5"/>
      <c r="F19" s="5">
        <f>CEILING(A20*0.75,5)</f>
        <v>5</v>
      </c>
      <c r="G19" s="5"/>
      <c r="H19" s="5">
        <f>CEILING(A20*0.4,5)</f>
        <v>5</v>
      </c>
      <c r="I19" s="5"/>
      <c r="J19" s="5"/>
      <c r="K19" s="5"/>
      <c r="L19" s="5"/>
      <c r="M19" s="5"/>
      <c r="N19" s="5"/>
      <c r="O19" s="5"/>
      <c r="P19" s="5"/>
    </row>
    <row r="20" spans="1:16" ht="12.75">
      <c r="A20" s="19">
        <f>('Start Page - Table 1'!B9*0.9)+5</f>
        <v>5</v>
      </c>
      <c r="B20" s="5">
        <f>CEILING(A20*0.75,5)</f>
        <v>5</v>
      </c>
      <c r="C20" s="5"/>
      <c r="D20" s="5">
        <f>CEILING(A20*0.8,5)</f>
        <v>5</v>
      </c>
      <c r="E20" s="5"/>
      <c r="F20" s="5">
        <f>CEILING(A20*0.85,5)</f>
        <v>5</v>
      </c>
      <c r="G20" s="5"/>
      <c r="H20" s="5">
        <f>CEILING(A20*0.5,5)</f>
        <v>5</v>
      </c>
      <c r="I20" s="5"/>
      <c r="J20" s="5"/>
      <c r="K20" s="5"/>
      <c r="L20" s="5"/>
      <c r="M20" s="5"/>
      <c r="N20" s="5"/>
      <c r="O20" s="5"/>
      <c r="P20" s="5"/>
    </row>
    <row r="21" spans="1:16" ht="12.75">
      <c r="A21" s="13"/>
      <c r="B21" s="5">
        <f>CEILING(A20*0.85,5)</f>
        <v>5</v>
      </c>
      <c r="C21" s="5"/>
      <c r="D21" s="5">
        <f>CEILING(A20*0.9,5)</f>
        <v>5</v>
      </c>
      <c r="E21" s="5"/>
      <c r="F21" s="5">
        <f>CEILING(A20*0.95,5)</f>
        <v>5</v>
      </c>
      <c r="G21" s="5"/>
      <c r="H21" s="5">
        <f>CEILING(A20*0.6,5)</f>
        <v>5</v>
      </c>
      <c r="I21" s="5"/>
      <c r="J21" s="5"/>
      <c r="K21" s="5"/>
      <c r="L21" s="5"/>
      <c r="M21" s="5"/>
      <c r="N21" s="5"/>
      <c r="O21" s="5"/>
      <c r="P21" s="5"/>
    </row>
    <row r="22" spans="1:16" ht="12.75">
      <c r="A22" s="1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2.75">
      <c r="A23" s="1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2.75">
      <c r="A24" s="1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2.75">
      <c r="A25" s="1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1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1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1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1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1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1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1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1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1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1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1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1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1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1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1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1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1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1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1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1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sheetProtection/>
  <printOptions/>
  <pageMargins left="0.75" right="0.75" top="0.75" bottom="0.5" header="0.25" footer="0.25"/>
  <pageSetup firstPageNumber="1" useFirstPageNumber="1" fitToHeight="1" fitToWidth="1"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zoomScalePageLayoutView="0" workbookViewId="0" topLeftCell="A1">
      <selection activeCell="A8" sqref="A8"/>
    </sheetView>
  </sheetViews>
  <sheetFormatPr defaultColWidth="10.296875" defaultRowHeight="19.5" customHeight="1"/>
  <cols>
    <col min="1" max="1" width="12.19921875" style="1" customWidth="1"/>
    <col min="2" max="7" width="14.59765625" style="1" customWidth="1"/>
    <col min="8" max="8" width="12.3984375" style="1" customWidth="1"/>
    <col min="9" max="16384" width="10.19921875" style="1" customWidth="1"/>
  </cols>
  <sheetData>
    <row r="1" spans="1:16" ht="12.75">
      <c r="A1" s="12"/>
      <c r="B1" s="12"/>
      <c r="C1" s="12" t="s">
        <v>21</v>
      </c>
      <c r="D1" s="12"/>
      <c r="E1" s="12" t="s">
        <v>21</v>
      </c>
      <c r="F1" s="12"/>
      <c r="G1" s="12" t="s">
        <v>21</v>
      </c>
      <c r="H1" s="12"/>
      <c r="I1" s="12" t="s">
        <v>21</v>
      </c>
      <c r="J1" s="12"/>
      <c r="K1" s="12"/>
      <c r="L1" s="12"/>
      <c r="M1" s="12"/>
      <c r="N1" s="12"/>
      <c r="O1" s="12"/>
      <c r="P1" s="12"/>
    </row>
    <row r="2" spans="1:16" ht="12.75">
      <c r="A2" s="1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.75">
      <c r="A3" s="13"/>
      <c r="B3" s="5" t="s">
        <v>6</v>
      </c>
      <c r="C3" s="5"/>
      <c r="D3" s="5" t="s">
        <v>7</v>
      </c>
      <c r="E3" s="5"/>
      <c r="F3" s="5" t="s">
        <v>8</v>
      </c>
      <c r="G3" s="5"/>
      <c r="H3" s="5" t="s">
        <v>9</v>
      </c>
      <c r="I3" s="5"/>
      <c r="J3" s="5"/>
      <c r="K3" s="5"/>
      <c r="L3" s="5"/>
      <c r="M3" s="5"/>
      <c r="N3" s="5"/>
      <c r="O3" s="5"/>
      <c r="P3" s="5"/>
    </row>
    <row r="4" spans="1:16" ht="12.75">
      <c r="A4" s="13"/>
      <c r="B4" s="5" t="s">
        <v>8</v>
      </c>
      <c r="C4" s="5"/>
      <c r="D4" s="5" t="s">
        <v>10</v>
      </c>
      <c r="E4" s="5"/>
      <c r="F4" s="5" t="s">
        <v>11</v>
      </c>
      <c r="G4" s="5"/>
      <c r="H4" s="5" t="s">
        <v>12</v>
      </c>
      <c r="I4" s="5"/>
      <c r="J4" s="5"/>
      <c r="K4" s="5"/>
      <c r="L4" s="5"/>
      <c r="M4" s="5"/>
      <c r="N4" s="5"/>
      <c r="O4" s="5"/>
      <c r="P4" s="5"/>
    </row>
    <row r="5" spans="1:16" ht="12.75">
      <c r="A5" s="13"/>
      <c r="B5" s="5" t="s">
        <v>13</v>
      </c>
      <c r="C5" s="5"/>
      <c r="D5" s="5" t="s">
        <v>14</v>
      </c>
      <c r="E5" s="5"/>
      <c r="F5" s="5" t="s">
        <v>15</v>
      </c>
      <c r="G5" s="5"/>
      <c r="H5" s="5" t="s">
        <v>16</v>
      </c>
      <c r="I5" s="5"/>
      <c r="J5" s="5"/>
      <c r="K5" s="5"/>
      <c r="L5" s="5"/>
      <c r="M5" s="5"/>
      <c r="N5" s="5"/>
      <c r="O5" s="5"/>
      <c r="P5" s="5"/>
    </row>
    <row r="6" spans="1:16" ht="12.75">
      <c r="A6" s="1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13" t="s">
        <v>17</v>
      </c>
      <c r="B7" s="5">
        <f>CEILING($A$8*0.65,5)</f>
        <v>15</v>
      </c>
      <c r="C7" s="5"/>
      <c r="D7" s="5">
        <f>CEILING($A$8*0.7,5)</f>
        <v>15</v>
      </c>
      <c r="E7" s="5"/>
      <c r="F7" s="5">
        <f>CEILING($A$8*0.75,5)</f>
        <v>15</v>
      </c>
      <c r="G7" s="5"/>
      <c r="H7" s="5">
        <f>CEILING($A$8*0.4,5)</f>
        <v>10</v>
      </c>
      <c r="I7" s="5"/>
      <c r="J7" s="5"/>
      <c r="K7" s="5"/>
      <c r="L7" s="5"/>
      <c r="M7" s="5"/>
      <c r="N7" s="5"/>
      <c r="O7" s="5"/>
      <c r="P7" s="5"/>
    </row>
    <row r="8" spans="1:16" ht="12.75">
      <c r="A8" s="16">
        <f>('Start Page - Table 1'!B6*0.9)+20</f>
        <v>20</v>
      </c>
      <c r="B8" s="5">
        <f>CEILING($A$8*0.75,5)</f>
        <v>15</v>
      </c>
      <c r="C8" s="5"/>
      <c r="D8" s="5">
        <f>CEILING($A$8*0.8,5)</f>
        <v>20</v>
      </c>
      <c r="E8" s="5"/>
      <c r="F8" s="5">
        <f>CEILING($A$8*0.85,5)</f>
        <v>20</v>
      </c>
      <c r="G8" s="5"/>
      <c r="H8" s="5">
        <f>CEILING($A$8*0.5,5)</f>
        <v>10</v>
      </c>
      <c r="I8" s="5"/>
      <c r="J8" s="5"/>
      <c r="K8" s="5"/>
      <c r="L8" s="5"/>
      <c r="M8" s="5"/>
      <c r="N8" s="5"/>
      <c r="O8" s="5"/>
      <c r="P8" s="5"/>
    </row>
    <row r="9" spans="1:16" ht="12.75">
      <c r="A9" s="13"/>
      <c r="B9" s="5">
        <f>CEILING($A$8*0.85,5)</f>
        <v>20</v>
      </c>
      <c r="C9" s="5"/>
      <c r="D9" s="5">
        <f>CEILING($A$8*0.9,5)</f>
        <v>20</v>
      </c>
      <c r="E9" s="5"/>
      <c r="F9" s="5">
        <f>CEILING($A$8*0.95,5)</f>
        <v>20</v>
      </c>
      <c r="G9" s="5"/>
      <c r="H9" s="5">
        <f>CEILING($A$8*0.6,5)</f>
        <v>15</v>
      </c>
      <c r="I9" s="5"/>
      <c r="J9" s="5"/>
      <c r="K9" s="5"/>
      <c r="L9" s="5"/>
      <c r="M9" s="5"/>
      <c r="N9" s="5"/>
      <c r="O9" s="5"/>
      <c r="P9" s="5"/>
    </row>
    <row r="10" spans="1:16" ht="12.75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2.75">
      <c r="A11" s="13" t="s">
        <v>18</v>
      </c>
      <c r="B11" s="5">
        <f>CEILING(A12*0.65,5)</f>
        <v>15</v>
      </c>
      <c r="C11" s="5"/>
      <c r="D11" s="5">
        <f>CEILING(A12*0.7,5)</f>
        <v>15</v>
      </c>
      <c r="E11" s="5"/>
      <c r="F11" s="5">
        <f>CEILING(A12*0.75,5)</f>
        <v>15</v>
      </c>
      <c r="G11" s="5"/>
      <c r="H11" s="5">
        <f>CEILING(A12*0.4,5)</f>
        <v>10</v>
      </c>
      <c r="I11" s="5"/>
      <c r="J11" s="5"/>
      <c r="K11" s="5"/>
      <c r="L11" s="5"/>
      <c r="M11" s="5"/>
      <c r="N11" s="5"/>
      <c r="O11" s="5"/>
      <c r="P11" s="5"/>
    </row>
    <row r="12" spans="1:16" ht="12.75">
      <c r="A12" s="17">
        <f>('Start Page - Table 1'!B7*0.9)+20</f>
        <v>20</v>
      </c>
      <c r="B12" s="5">
        <f>CEILING(A12*0.75,5)</f>
        <v>15</v>
      </c>
      <c r="C12" s="5"/>
      <c r="D12" s="5">
        <f>CEILING(A12*0.8,5)</f>
        <v>20</v>
      </c>
      <c r="E12" s="5"/>
      <c r="F12" s="5">
        <f>CEILING(A12*0.85,5)</f>
        <v>20</v>
      </c>
      <c r="G12" s="5"/>
      <c r="H12" s="5">
        <f>CEILING(A12*0.5,5)</f>
        <v>10</v>
      </c>
      <c r="I12" s="5"/>
      <c r="J12" s="5"/>
      <c r="K12" s="5"/>
      <c r="L12" s="5"/>
      <c r="M12" s="5"/>
      <c r="N12" s="5"/>
      <c r="O12" s="5"/>
      <c r="P12" s="5"/>
    </row>
    <row r="13" spans="1:16" ht="12.75">
      <c r="A13" s="13"/>
      <c r="B13" s="5">
        <f>CEILING(A12*0.85,5)</f>
        <v>20</v>
      </c>
      <c r="C13" s="5"/>
      <c r="D13" s="5">
        <f>CEILING(A12*0.9,5)</f>
        <v>20</v>
      </c>
      <c r="E13" s="5"/>
      <c r="F13" s="5">
        <f>CEILING(A12*0.95,5)</f>
        <v>20</v>
      </c>
      <c r="G13" s="5"/>
      <c r="H13" s="5">
        <f>CEILING(A12*0.6,5)</f>
        <v>15</v>
      </c>
      <c r="I13" s="5"/>
      <c r="J13" s="5"/>
      <c r="K13" s="5"/>
      <c r="L13" s="5"/>
      <c r="M13" s="5"/>
      <c r="N13" s="5"/>
      <c r="O13" s="5"/>
      <c r="P13" s="5"/>
    </row>
    <row r="14" spans="1:16" ht="12.75">
      <c r="A14" s="1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2.75">
      <c r="A15" s="13" t="s">
        <v>19</v>
      </c>
      <c r="B15" s="5">
        <f>CEILING(A16*0.65,5)</f>
        <v>10</v>
      </c>
      <c r="C15" s="5"/>
      <c r="D15" s="5">
        <f>CEILING(A16*0.7,5)</f>
        <v>10</v>
      </c>
      <c r="E15" s="5"/>
      <c r="F15" s="5">
        <f>CEILING(A16*0.75,5)</f>
        <v>10</v>
      </c>
      <c r="G15" s="5"/>
      <c r="H15" s="5">
        <f>CEILING(A16*0.4,5)</f>
        <v>5</v>
      </c>
      <c r="I15" s="5"/>
      <c r="J15" s="5"/>
      <c r="K15" s="5"/>
      <c r="L15" s="5"/>
      <c r="M15" s="5"/>
      <c r="N15" s="5"/>
      <c r="O15" s="5"/>
      <c r="P15" s="5"/>
    </row>
    <row r="16" spans="1:16" ht="12.75">
      <c r="A16" s="18">
        <f>('Start Page - Table 1'!B8*0.9)+10</f>
        <v>10</v>
      </c>
      <c r="B16" s="5">
        <f>CEILING(A16*0.75,5)</f>
        <v>10</v>
      </c>
      <c r="C16" s="5"/>
      <c r="D16" s="5">
        <f>CEILING(A16*0.8,5)</f>
        <v>10</v>
      </c>
      <c r="E16" s="5"/>
      <c r="F16" s="5">
        <f>CEILING(A16*0.85,5)</f>
        <v>10</v>
      </c>
      <c r="G16" s="5"/>
      <c r="H16" s="5">
        <f>CEILING(A16*0.5,5)</f>
        <v>5</v>
      </c>
      <c r="I16" s="5"/>
      <c r="J16" s="5"/>
      <c r="K16" s="5"/>
      <c r="L16" s="5"/>
      <c r="M16" s="5"/>
      <c r="N16" s="5"/>
      <c r="O16" s="5"/>
      <c r="P16" s="5"/>
    </row>
    <row r="17" spans="1:16" ht="12.75">
      <c r="A17" s="13"/>
      <c r="B17" s="5">
        <f>CEILING(A16*0.85,5)</f>
        <v>10</v>
      </c>
      <c r="C17" s="5"/>
      <c r="D17" s="5">
        <f>CEILING(A16*0.9,5)</f>
        <v>10</v>
      </c>
      <c r="E17" s="5"/>
      <c r="F17" s="5">
        <f>CEILING(A16*0.95,5)</f>
        <v>10</v>
      </c>
      <c r="G17" s="5"/>
      <c r="H17" s="5">
        <f>CEILING(A16*0.6,5)</f>
        <v>10</v>
      </c>
      <c r="I17" s="5"/>
      <c r="J17" s="5"/>
      <c r="K17" s="5"/>
      <c r="L17" s="5"/>
      <c r="M17" s="5"/>
      <c r="N17" s="5"/>
      <c r="O17" s="5"/>
      <c r="P17" s="5"/>
    </row>
    <row r="18" spans="1:16" ht="12.75">
      <c r="A18" s="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25.5">
      <c r="A19" s="13" t="s">
        <v>20</v>
      </c>
      <c r="B19" s="5">
        <f>CEILING(A20*0.65,5)</f>
        <v>10</v>
      </c>
      <c r="C19" s="5"/>
      <c r="D19" s="5">
        <f>CEILING(A20*0.7,5)</f>
        <v>10</v>
      </c>
      <c r="E19" s="5"/>
      <c r="F19" s="5">
        <f>CEILING(A20*0.75,5)</f>
        <v>10</v>
      </c>
      <c r="G19" s="5"/>
      <c r="H19" s="5">
        <f>CEILING(A20*0.4,5)</f>
        <v>5</v>
      </c>
      <c r="I19" s="5"/>
      <c r="J19" s="5"/>
      <c r="K19" s="5"/>
      <c r="L19" s="5"/>
      <c r="M19" s="5"/>
      <c r="N19" s="5"/>
      <c r="O19" s="5"/>
      <c r="P19" s="5"/>
    </row>
    <row r="20" spans="1:16" ht="12.75">
      <c r="A20" s="19">
        <f>('Start Page - Table 1'!B9*0.9)+10</f>
        <v>10</v>
      </c>
      <c r="B20" s="5">
        <f>CEILING(A20*0.75,5)</f>
        <v>10</v>
      </c>
      <c r="C20" s="5"/>
      <c r="D20" s="5">
        <f>CEILING(A20*0.8,5)</f>
        <v>10</v>
      </c>
      <c r="E20" s="5"/>
      <c r="F20" s="5">
        <f>CEILING(A20*0.85,5)</f>
        <v>10</v>
      </c>
      <c r="G20" s="5"/>
      <c r="H20" s="5">
        <f>CEILING(A20*0.5,5)</f>
        <v>5</v>
      </c>
      <c r="I20" s="5"/>
      <c r="J20" s="5"/>
      <c r="K20" s="5"/>
      <c r="L20" s="5"/>
      <c r="M20" s="5"/>
      <c r="N20" s="5"/>
      <c r="O20" s="5"/>
      <c r="P20" s="5"/>
    </row>
    <row r="21" spans="1:16" ht="12.75">
      <c r="A21" s="13"/>
      <c r="B21" s="5">
        <f>CEILING(A20*0.85,5)</f>
        <v>10</v>
      </c>
      <c r="C21" s="5"/>
      <c r="D21" s="5">
        <f>CEILING(A20*0.9,5)</f>
        <v>10</v>
      </c>
      <c r="E21" s="5"/>
      <c r="F21" s="5">
        <f>CEILING(A20*0.95,5)</f>
        <v>10</v>
      </c>
      <c r="G21" s="5"/>
      <c r="H21" s="5">
        <f>CEILING(A20*0.6,5)</f>
        <v>10</v>
      </c>
      <c r="I21" s="5"/>
      <c r="J21" s="5"/>
      <c r="K21" s="5"/>
      <c r="L21" s="5"/>
      <c r="M21" s="5"/>
      <c r="N21" s="5"/>
      <c r="O21" s="5"/>
      <c r="P21" s="5"/>
    </row>
    <row r="22" spans="1:16" ht="12.75">
      <c r="A22" s="1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2.75">
      <c r="A23" s="1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2.75">
      <c r="A24" s="1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2.75">
      <c r="A25" s="1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1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1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1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1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1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1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1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1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1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1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1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1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1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1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1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1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1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1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1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1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sheetProtection/>
  <printOptions/>
  <pageMargins left="0.75" right="0.75" top="0.75" bottom="0.5" header="0.25" footer="0.25"/>
  <pageSetup firstPageNumber="1" useFirstPageNumber="1" fitToHeight="1" fitToWidth="1"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zoomScalePageLayoutView="0" workbookViewId="0" topLeftCell="A1">
      <selection activeCell="A20" sqref="A20"/>
    </sheetView>
  </sheetViews>
  <sheetFormatPr defaultColWidth="10.296875" defaultRowHeight="19.5" customHeight="1"/>
  <cols>
    <col min="1" max="1" width="12.19921875" style="1" customWidth="1"/>
    <col min="2" max="7" width="14.59765625" style="1" customWidth="1"/>
    <col min="8" max="9" width="12.3984375" style="1" customWidth="1"/>
    <col min="10" max="16384" width="10.19921875" style="1" customWidth="1"/>
  </cols>
  <sheetData>
    <row r="1" spans="1:17" ht="12.75">
      <c r="A1" s="12"/>
      <c r="B1" s="12"/>
      <c r="C1" s="12" t="s">
        <v>21</v>
      </c>
      <c r="D1" s="12"/>
      <c r="E1" s="12" t="s">
        <v>21</v>
      </c>
      <c r="F1" s="12"/>
      <c r="G1" s="12" t="s">
        <v>21</v>
      </c>
      <c r="H1" s="12"/>
      <c r="I1" s="12" t="s">
        <v>21</v>
      </c>
      <c r="J1" s="12"/>
      <c r="K1" s="12"/>
      <c r="L1" s="12"/>
      <c r="M1" s="12"/>
      <c r="N1" s="12"/>
      <c r="O1" s="12"/>
      <c r="P1" s="12"/>
      <c r="Q1" s="12"/>
    </row>
    <row r="2" spans="1:17" ht="12.75">
      <c r="A2" s="1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13"/>
      <c r="B3" s="5" t="s">
        <v>6</v>
      </c>
      <c r="C3" s="5"/>
      <c r="D3" s="5" t="s">
        <v>7</v>
      </c>
      <c r="E3" s="5"/>
      <c r="F3" s="5" t="s">
        <v>8</v>
      </c>
      <c r="G3" s="5"/>
      <c r="H3" s="5" t="s">
        <v>9</v>
      </c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13"/>
      <c r="B4" s="5" t="s">
        <v>8</v>
      </c>
      <c r="C4" s="5"/>
      <c r="D4" s="5" t="s">
        <v>10</v>
      </c>
      <c r="E4" s="5"/>
      <c r="F4" s="5" t="s">
        <v>11</v>
      </c>
      <c r="G4" s="5"/>
      <c r="H4" s="5" t="s">
        <v>12</v>
      </c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13"/>
      <c r="B5" s="5" t="s">
        <v>13</v>
      </c>
      <c r="C5" s="5"/>
      <c r="D5" s="5" t="s">
        <v>14</v>
      </c>
      <c r="E5" s="5"/>
      <c r="F5" s="5" t="s">
        <v>15</v>
      </c>
      <c r="G5" s="5"/>
      <c r="H5" s="5" t="s">
        <v>16</v>
      </c>
      <c r="I5" s="5"/>
      <c r="J5" s="5"/>
      <c r="K5" s="5"/>
      <c r="L5" s="5"/>
      <c r="M5" s="5"/>
      <c r="N5" s="5"/>
      <c r="O5" s="5"/>
      <c r="P5" s="5"/>
      <c r="Q5" s="5"/>
    </row>
    <row r="6" spans="1:17" ht="12.75">
      <c r="A6" s="1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3" t="s">
        <v>17</v>
      </c>
      <c r="B7" s="5">
        <f>CEILING($A$8*0.65,5)</f>
        <v>20</v>
      </c>
      <c r="C7" s="5"/>
      <c r="D7" s="5">
        <f>CEILING($A$8*0.7,5)</f>
        <v>25</v>
      </c>
      <c r="E7" s="5"/>
      <c r="F7" s="5">
        <f>CEILING($A$8*0.75,5)</f>
        <v>25</v>
      </c>
      <c r="G7" s="5"/>
      <c r="H7" s="5">
        <f>CEILING($A$8*0.4,5)</f>
        <v>15</v>
      </c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16">
        <f>('Start Page - Table 1'!B6*0.9)+30</f>
        <v>30</v>
      </c>
      <c r="B8" s="5">
        <f>CEILING($A$8*0.75,5)</f>
        <v>25</v>
      </c>
      <c r="C8" s="5"/>
      <c r="D8" s="5">
        <f>CEILING($A$8*0.8,5)</f>
        <v>25</v>
      </c>
      <c r="E8" s="5"/>
      <c r="F8" s="5">
        <f>CEILING($A$8*0.85,5)</f>
        <v>30</v>
      </c>
      <c r="G8" s="5"/>
      <c r="H8" s="5">
        <f>CEILING($A$8*0.5,5)</f>
        <v>15</v>
      </c>
      <c r="I8" s="5"/>
      <c r="J8" s="5"/>
      <c r="K8" s="5"/>
      <c r="L8" s="5"/>
      <c r="M8" s="5"/>
      <c r="N8" s="5"/>
      <c r="O8" s="5"/>
      <c r="P8" s="5"/>
      <c r="Q8" s="5"/>
    </row>
    <row r="9" spans="1:17" ht="12.75">
      <c r="A9" s="13"/>
      <c r="B9" s="5">
        <f>CEILING($A$8*0.85,5)</f>
        <v>30</v>
      </c>
      <c r="C9" s="5"/>
      <c r="D9" s="5">
        <f>CEILING($A$8*0.9,5)</f>
        <v>30</v>
      </c>
      <c r="E9" s="5"/>
      <c r="F9" s="5">
        <f>CEILING($A$8*0.95,5)</f>
        <v>30</v>
      </c>
      <c r="G9" s="5"/>
      <c r="H9" s="5">
        <f>CEILING($A$8*0.6,5)</f>
        <v>20</v>
      </c>
      <c r="I9" s="5"/>
      <c r="J9" s="5"/>
      <c r="K9" s="5"/>
      <c r="L9" s="5"/>
      <c r="M9" s="5"/>
      <c r="N9" s="5"/>
      <c r="O9" s="5"/>
      <c r="P9" s="5"/>
      <c r="Q9" s="5"/>
    </row>
    <row r="10" spans="1:17" ht="12.75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.75">
      <c r="A11" s="13" t="s">
        <v>18</v>
      </c>
      <c r="B11" s="5">
        <f>CEILING(A12*0.65,5)</f>
        <v>20</v>
      </c>
      <c r="C11" s="5"/>
      <c r="D11" s="5">
        <f>CEILING(A12*0.7,5)</f>
        <v>25</v>
      </c>
      <c r="E11" s="5"/>
      <c r="F11" s="5">
        <f>CEILING(A12*0.75,5)</f>
        <v>25</v>
      </c>
      <c r="G11" s="5"/>
      <c r="H11" s="5">
        <f>CEILING(A12*0.4,5)</f>
        <v>15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ht="12.75">
      <c r="A12" s="17">
        <f>('Start Page - Table 1'!B7*0.9)+30</f>
        <v>30</v>
      </c>
      <c r="B12" s="5">
        <f>CEILING(A12*0.75,5)</f>
        <v>25</v>
      </c>
      <c r="C12" s="5"/>
      <c r="D12" s="5">
        <f>CEILING(A12*0.8,5)</f>
        <v>25</v>
      </c>
      <c r="E12" s="5"/>
      <c r="F12" s="5">
        <f>CEILING(A12*0.85,5)</f>
        <v>30</v>
      </c>
      <c r="G12" s="5"/>
      <c r="H12" s="5">
        <f>CEILING(A12*0.5,5)</f>
        <v>15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ht="12.75">
      <c r="A13" s="13"/>
      <c r="B13" s="5">
        <f>CEILING(A12*0.85,5)</f>
        <v>30</v>
      </c>
      <c r="C13" s="5"/>
      <c r="D13" s="5">
        <f>CEILING(A12*0.9,5)</f>
        <v>30</v>
      </c>
      <c r="E13" s="5"/>
      <c r="F13" s="5">
        <f>CEILING(A12*0.95,5)</f>
        <v>30</v>
      </c>
      <c r="G13" s="5"/>
      <c r="H13" s="5">
        <f>CEILING(A12*0.6,5)</f>
        <v>20</v>
      </c>
      <c r="I13" s="5"/>
      <c r="J13" s="5"/>
      <c r="K13" s="5"/>
      <c r="L13" s="5"/>
      <c r="M13" s="5"/>
      <c r="N13" s="5"/>
      <c r="O13" s="5"/>
      <c r="P13" s="5"/>
      <c r="Q13" s="5"/>
    </row>
    <row r="14" spans="1:17" ht="12.75">
      <c r="A14" s="1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2.75">
      <c r="A15" s="13" t="s">
        <v>19</v>
      </c>
      <c r="B15" s="5">
        <f>CEILING(A16*0.65,5)</f>
        <v>10</v>
      </c>
      <c r="C15" s="5"/>
      <c r="D15" s="5">
        <f>CEILING(A16*0.7,5)</f>
        <v>15</v>
      </c>
      <c r="E15" s="5"/>
      <c r="F15" s="5">
        <f>CEILING(A16*0.75,5)</f>
        <v>15</v>
      </c>
      <c r="G15" s="5"/>
      <c r="H15" s="5">
        <f>CEILING(A16*0.4,5)</f>
        <v>10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ht="12.75">
      <c r="A16" s="18">
        <f>('Start Page - Table 1'!B8*0.9)+15</f>
        <v>15</v>
      </c>
      <c r="B16" s="5">
        <f>CEILING(A16*0.75,5)</f>
        <v>15</v>
      </c>
      <c r="C16" s="5"/>
      <c r="D16" s="5">
        <f>CEILING(A16*0.8,5)</f>
        <v>15</v>
      </c>
      <c r="E16" s="5"/>
      <c r="F16" s="5">
        <f>CEILING(A16*0.85,5)</f>
        <v>15</v>
      </c>
      <c r="G16" s="5"/>
      <c r="H16" s="5">
        <f>CEILING(A16*0.5,5)</f>
        <v>10</v>
      </c>
      <c r="I16" s="5"/>
      <c r="J16" s="5"/>
      <c r="K16" s="5"/>
      <c r="L16" s="5"/>
      <c r="M16" s="5"/>
      <c r="N16" s="5"/>
      <c r="O16" s="5"/>
      <c r="P16" s="5"/>
      <c r="Q16" s="5"/>
    </row>
    <row r="17" spans="1:17" ht="12.75">
      <c r="A17" s="13"/>
      <c r="B17" s="5">
        <f>CEILING(A16*0.85,5)</f>
        <v>15</v>
      </c>
      <c r="C17" s="5"/>
      <c r="D17" s="5">
        <f>CEILING(A16*0.9,5)</f>
        <v>15</v>
      </c>
      <c r="E17" s="5"/>
      <c r="F17" s="5">
        <f>CEILING(A16*0.95,5)</f>
        <v>15</v>
      </c>
      <c r="G17" s="5"/>
      <c r="H17" s="5">
        <f>CEILING(A16*0.6,5)</f>
        <v>10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ht="12.75">
      <c r="A18" s="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25.5">
      <c r="A19" s="13" t="s">
        <v>20</v>
      </c>
      <c r="B19" s="5">
        <f>CEILING(A20*0.65,5)</f>
        <v>10</v>
      </c>
      <c r="C19" s="5"/>
      <c r="D19" s="5">
        <f>CEILING(A20*0.7,5)</f>
        <v>15</v>
      </c>
      <c r="E19" s="5"/>
      <c r="F19" s="5">
        <f>CEILING(A20*0.75,5)</f>
        <v>15</v>
      </c>
      <c r="G19" s="5"/>
      <c r="H19" s="5">
        <f>CEILING(A20*0.4,5)</f>
        <v>10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ht="12.75">
      <c r="A20" s="19">
        <f>('Start Page - Table 1'!B9*0.9)+15</f>
        <v>15</v>
      </c>
      <c r="B20" s="5">
        <f>CEILING(A20*0.75,5)</f>
        <v>15</v>
      </c>
      <c r="C20" s="5"/>
      <c r="D20" s="5">
        <f>CEILING(A20*0.8,5)</f>
        <v>15</v>
      </c>
      <c r="E20" s="5"/>
      <c r="F20" s="5">
        <f>CEILING(A20*0.85,5)</f>
        <v>15</v>
      </c>
      <c r="G20" s="5"/>
      <c r="H20" s="5">
        <f>CEILING(A20*0.5,5)</f>
        <v>10</v>
      </c>
      <c r="I20" s="5"/>
      <c r="J20" s="5"/>
      <c r="K20" s="5"/>
      <c r="L20" s="5"/>
      <c r="M20" s="5"/>
      <c r="N20" s="5"/>
      <c r="O20" s="5"/>
      <c r="P20" s="5"/>
      <c r="Q20" s="5"/>
    </row>
    <row r="21" spans="1:17" ht="12.75">
      <c r="A21" s="13"/>
      <c r="B21" s="5">
        <f>CEILING(A20*0.85,5)</f>
        <v>15</v>
      </c>
      <c r="C21" s="5"/>
      <c r="D21" s="5">
        <f>CEILING(A20*0.9,5)</f>
        <v>15</v>
      </c>
      <c r="E21" s="5"/>
      <c r="F21" s="5">
        <f>CEILING(A20*0.95,5)</f>
        <v>15</v>
      </c>
      <c r="G21" s="5"/>
      <c r="H21" s="5">
        <f>CEILING(A20*0.6,5)</f>
        <v>10</v>
      </c>
      <c r="I21" s="5"/>
      <c r="J21" s="5"/>
      <c r="K21" s="5"/>
      <c r="L21" s="5"/>
      <c r="M21" s="5"/>
      <c r="N21" s="5"/>
      <c r="O21" s="5"/>
      <c r="P21" s="5"/>
      <c r="Q21" s="5"/>
    </row>
    <row r="22" spans="1:17" ht="12.75">
      <c r="A22" s="1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2.75">
      <c r="A23" s="1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>
      <c r="A24" s="1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.75">
      <c r="A25" s="1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>
      <c r="A26" s="1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>
      <c r="A27" s="1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>
      <c r="A28" s="1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.75">
      <c r="A29" s="1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>
      <c r="A30" s="1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.75">
      <c r="A31" s="1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.75">
      <c r="A32" s="1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.75">
      <c r="A33" s="1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s="1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.75">
      <c r="A35" s="1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2.75">
      <c r="A36" s="1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.75">
      <c r="A37" s="1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.75">
      <c r="A38" s="1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.75">
      <c r="A39" s="1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.75">
      <c r="A40" s="1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2.75">
      <c r="A41" s="1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1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1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>
      <c r="A44" s="1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1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</sheetData>
  <sheetProtection/>
  <printOptions/>
  <pageMargins left="0.75" right="0.75" top="0.75" bottom="0.5" header="0.25" footer="0.25"/>
  <pageSetup firstPageNumber="1" useFirstPageNumber="1"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Cook</cp:lastModifiedBy>
  <cp:lastPrinted>2010-07-14T23:55:55Z</cp:lastPrinted>
  <dcterms:created xsi:type="dcterms:W3CDTF">2010-05-30T00:08:27Z</dcterms:created>
  <dcterms:modified xsi:type="dcterms:W3CDTF">2010-07-18T21:10:40Z</dcterms:modified>
  <cp:category/>
  <cp:version/>
  <cp:contentType/>
  <cp:contentStatus/>
</cp:coreProperties>
</file>